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Desktop\Michelle業務\公文資料\TEEP IIPP\結案檔案\"/>
    </mc:Choice>
  </mc:AlternateContent>
  <xr:revisionPtr revIDLastSave="0" documentId="13_ncr:1_{4E7776F2-1579-47AB-BB15-FCD886A9DEA4}" xr6:coauthVersionLast="36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學員結案名冊" sheetId="1" r:id="rId1"/>
  </sheets>
  <definedNames>
    <definedName name="_xlnm.Print_Titles" localSheetId="0">學員結案名冊!$1:$3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" i="1" l="1"/>
  <c r="I15" i="1" s="1"/>
  <c r="I11" i="1"/>
  <c r="I12" i="1"/>
  <c r="I13" i="1"/>
  <c r="I14" i="1"/>
  <c r="L15" i="1"/>
  <c r="D24" i="1" l="1"/>
  <c r="D25" i="1"/>
  <c r="G25" i="1" l="1"/>
  <c r="F24" i="1"/>
  <c r="F26" i="1" s="1"/>
  <c r="D26" i="1"/>
  <c r="A5" i="1"/>
  <c r="A6" i="1" s="1"/>
  <c r="A10" i="1" s="1"/>
  <c r="A11" i="1" s="1"/>
  <c r="A12" i="1" s="1"/>
  <c r="A13" i="1" s="1"/>
  <c r="A14" i="1" s="1"/>
  <c r="L8" i="1"/>
  <c r="L17" i="1" s="1"/>
  <c r="I4" i="1"/>
  <c r="I5" i="1"/>
  <c r="I6" i="1"/>
  <c r="I7" i="1"/>
  <c r="H24" i="1" l="1"/>
  <c r="I8" i="1"/>
  <c r="I17" i="1" l="1"/>
  <c r="G24" i="1" l="1"/>
  <c r="G26" i="1" s="1"/>
</calcChain>
</file>

<file path=xl/sharedStrings.xml><?xml version="1.0" encoding="utf-8"?>
<sst xmlns="http://schemas.openxmlformats.org/spreadsheetml/2006/main" count="99" uniqueCount="40">
  <si>
    <r>
      <rPr>
        <b/>
        <sz val="12"/>
        <rFont val="標楷體"/>
        <family val="4"/>
        <charset val="136"/>
      </rPr>
      <t>本計畫經費執行總表</t>
    </r>
    <phoneticPr fontId="4" type="noConversion"/>
  </si>
  <si>
    <r>
      <rPr>
        <sz val="12"/>
        <rFont val="標楷體"/>
        <family val="4"/>
        <charset val="136"/>
      </rPr>
      <t>計畫
類型</t>
    </r>
    <phoneticPr fontId="4" type="noConversion"/>
  </si>
  <si>
    <r>
      <rPr>
        <sz val="12"/>
        <rFont val="標楷體"/>
        <family val="4"/>
        <charset val="136"/>
      </rPr>
      <t>預計規劃</t>
    </r>
    <phoneticPr fontId="4" type="noConversion"/>
  </si>
  <si>
    <r>
      <rPr>
        <sz val="12"/>
        <rFont val="標楷體"/>
        <family val="4"/>
        <charset val="136"/>
      </rPr>
      <t>實際執行</t>
    </r>
    <phoneticPr fontId="4" type="noConversion"/>
  </si>
  <si>
    <r>
      <rPr>
        <sz val="12"/>
        <rFont val="標楷體"/>
        <family val="4"/>
        <charset val="136"/>
      </rPr>
      <t>結餘款</t>
    </r>
    <phoneticPr fontId="4" type="noConversion"/>
  </si>
  <si>
    <r>
      <rPr>
        <sz val="12"/>
        <rFont val="標楷體"/>
        <family val="4"/>
        <charset val="136"/>
      </rPr>
      <t>執行率</t>
    </r>
    <r>
      <rPr>
        <sz val="12"/>
        <rFont val="Times New Roman"/>
        <family val="1"/>
      </rPr>
      <t>(%)</t>
    </r>
    <phoneticPr fontId="4" type="noConversion"/>
  </si>
  <si>
    <r>
      <rPr>
        <sz val="12"/>
        <rFont val="標楷體"/>
        <family val="4"/>
        <charset val="136"/>
      </rPr>
      <t>總計</t>
    </r>
    <phoneticPr fontId="4" type="noConversion"/>
  </si>
  <si>
    <t>XXX</t>
  </si>
  <si>
    <t>XXX</t>
    <phoneticPr fontId="4" type="noConversion"/>
  </si>
  <si>
    <t>XXXXXXXXXXXXXXXXXXXXXXXXXXXXXXXXXXXXXXXXXXXXXXXXXXXXXXXXX</t>
    <phoneticPr fontId="4" type="noConversion"/>
  </si>
  <si>
    <r>
      <rPr>
        <b/>
        <sz val="12"/>
        <color rgb="FF333333"/>
        <rFont val="標楷體"/>
        <family val="4"/>
        <charset val="136"/>
      </rPr>
      <t>編號</t>
    </r>
    <phoneticPr fontId="4" type="noConversion"/>
  </si>
  <si>
    <r>
      <rPr>
        <b/>
        <sz val="12"/>
        <color rgb="FF333333"/>
        <rFont val="標楷體"/>
        <family val="4"/>
        <charset val="136"/>
      </rPr>
      <t>姓名</t>
    </r>
  </si>
  <si>
    <r>
      <rPr>
        <b/>
        <sz val="12"/>
        <color rgb="FF333333"/>
        <rFont val="標楷體"/>
        <family val="4"/>
        <charset val="136"/>
      </rPr>
      <t>國別</t>
    </r>
  </si>
  <si>
    <r>
      <rPr>
        <b/>
        <sz val="12"/>
        <color rgb="FF333333"/>
        <rFont val="標楷體"/>
        <family val="4"/>
        <charset val="136"/>
      </rPr>
      <t>最高學歷</t>
    </r>
  </si>
  <si>
    <r>
      <rPr>
        <b/>
        <sz val="12"/>
        <rFont val="標楷體"/>
        <family val="4"/>
        <charset val="136"/>
      </rPr>
      <t>接待計畫教授</t>
    </r>
  </si>
  <si>
    <r>
      <rPr>
        <b/>
        <sz val="12"/>
        <color rgb="FF333333"/>
        <rFont val="標楷體"/>
        <family val="4"/>
        <charset val="136"/>
      </rPr>
      <t>學校名稱</t>
    </r>
  </si>
  <si>
    <r>
      <rPr>
        <b/>
        <sz val="12"/>
        <color rgb="FF333333"/>
        <rFont val="標楷體"/>
        <family val="4"/>
        <charset val="136"/>
      </rPr>
      <t>系所名稱及年級</t>
    </r>
  </si>
  <si>
    <r>
      <rPr>
        <b/>
        <sz val="12"/>
        <rFont val="標楷體"/>
        <family val="4"/>
        <charset val="136"/>
      </rPr>
      <t>起迄年月日</t>
    </r>
    <phoneticPr fontId="4" type="noConversion"/>
  </si>
  <si>
    <r>
      <rPr>
        <b/>
        <sz val="12"/>
        <rFont val="標楷體"/>
        <family val="4"/>
        <charset val="136"/>
      </rPr>
      <t>姓名</t>
    </r>
  </si>
  <si>
    <r>
      <rPr>
        <b/>
        <sz val="12"/>
        <rFont val="標楷體"/>
        <family val="4"/>
        <charset val="136"/>
      </rPr>
      <t>服務單位及職稱</t>
    </r>
  </si>
  <si>
    <r>
      <rPr>
        <b/>
        <sz val="14"/>
        <rFont val="標楷體"/>
        <family val="4"/>
        <charset val="136"/>
      </rPr>
      <t>本計畫合計在臺蹲點總人月數為</t>
    </r>
    <phoneticPr fontId="4" type="noConversion"/>
  </si>
  <si>
    <r>
      <rPr>
        <b/>
        <sz val="12"/>
        <color rgb="FF333333"/>
        <rFont val="標楷體"/>
        <family val="4"/>
        <charset val="136"/>
      </rPr>
      <t>蹲點結束後學員動態掌握或優良事蹟（</t>
    </r>
    <r>
      <rPr>
        <b/>
        <sz val="12"/>
        <color rgb="FF333333"/>
        <rFont val="Times New Roman"/>
        <family val="1"/>
      </rPr>
      <t>50</t>
    </r>
    <r>
      <rPr>
        <b/>
        <sz val="12"/>
        <color rgb="FF333333"/>
        <rFont val="標楷體"/>
        <family val="4"/>
        <charset val="136"/>
      </rPr>
      <t>字以內，此項欄位將驗證計畫成效</t>
    </r>
    <r>
      <rPr>
        <b/>
        <sz val="12"/>
        <color rgb="FF333333"/>
        <rFont val="Times New Roman"/>
        <family val="1"/>
      </rPr>
      <t>-impact</t>
    </r>
    <r>
      <rPr>
        <b/>
        <sz val="12"/>
        <color rgb="FF333333"/>
        <rFont val="標楷體"/>
        <family val="4"/>
        <charset val="136"/>
      </rPr>
      <t>，務請填寫</t>
    </r>
    <r>
      <rPr>
        <b/>
        <sz val="12"/>
        <color rgb="FF333333"/>
        <rFont val="Times New Roman"/>
        <family val="1"/>
      </rPr>
      <t xml:space="preserve"> .</t>
    </r>
    <r>
      <rPr>
        <b/>
        <sz val="12"/>
        <color rgb="FF333333"/>
        <rFont val="標楷體"/>
        <family val="4"/>
        <charset val="136"/>
      </rPr>
      <t>如係第</t>
    </r>
    <r>
      <rPr>
        <b/>
        <sz val="12"/>
        <color rgb="FF333333"/>
        <rFont val="Times New Roman"/>
        <family val="1"/>
      </rPr>
      <t>2</t>
    </r>
    <r>
      <rPr>
        <b/>
        <sz val="12"/>
        <color rgb="FF333333"/>
        <rFont val="標楷體"/>
        <family val="4"/>
        <charset val="136"/>
      </rPr>
      <t>次以上參與</t>
    </r>
    <r>
      <rPr>
        <b/>
        <sz val="12"/>
        <color rgb="FF333333"/>
        <rFont val="Times New Roman"/>
        <family val="1"/>
      </rPr>
      <t>TEEP</t>
    </r>
    <r>
      <rPr>
        <b/>
        <sz val="12"/>
        <color rgb="FF333333"/>
        <rFont val="標楷體"/>
        <family val="4"/>
        <charset val="136"/>
      </rPr>
      <t>計畫者</t>
    </r>
    <r>
      <rPr>
        <b/>
        <sz val="12"/>
        <color rgb="FF333333"/>
        <rFont val="Times New Roman"/>
        <family val="1"/>
      </rPr>
      <t xml:space="preserve">, </t>
    </r>
    <r>
      <rPr>
        <b/>
        <sz val="12"/>
        <color rgb="FF333333"/>
        <rFont val="標楷體"/>
        <family val="4"/>
        <charset val="136"/>
      </rPr>
      <t>請註明該學員前次參與期程</t>
    </r>
    <r>
      <rPr>
        <b/>
        <sz val="12"/>
        <color rgb="FF333333"/>
        <rFont val="Times New Roman"/>
        <family val="1"/>
      </rPr>
      <t>)</t>
    </r>
  </si>
  <si>
    <r>
      <rPr>
        <b/>
        <sz val="12"/>
        <rFont val="標楷體"/>
        <family val="4"/>
        <charset val="136"/>
      </rPr>
      <t xml:space="preserve">約當人月數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月以</t>
    </r>
    <r>
      <rPr>
        <b/>
        <sz val="12"/>
        <rFont val="Times New Roman"/>
        <family val="1"/>
      </rPr>
      <t>30</t>
    </r>
    <r>
      <rPr>
        <b/>
        <sz val="12"/>
        <rFont val="標楷體"/>
        <family val="4"/>
        <charset val="136"/>
      </rPr>
      <t>天計</t>
    </r>
    <r>
      <rPr>
        <b/>
        <sz val="12"/>
        <rFont val="Times New Roman"/>
        <family val="1"/>
      </rPr>
      <t>)
(</t>
    </r>
    <r>
      <rPr>
        <b/>
        <sz val="12"/>
        <rFont val="標楷體"/>
        <family val="4"/>
        <charset val="136"/>
      </rPr>
      <t>算至小數點第</t>
    </r>
    <r>
      <rPr>
        <b/>
        <sz val="12"/>
        <rFont val="Times New Roman"/>
        <family val="1"/>
      </rPr>
      <t>2</t>
    </r>
    <r>
      <rPr>
        <b/>
        <sz val="12"/>
        <rFont val="標楷體"/>
        <family val="4"/>
        <charset val="136"/>
      </rPr>
      <t>位</t>
    </r>
    <r>
      <rPr>
        <b/>
        <sz val="12"/>
        <rFont val="Times New Roman"/>
        <family val="1"/>
      </rPr>
      <t>)</t>
    </r>
    <phoneticPr fontId="4" type="noConversion"/>
  </si>
  <si>
    <r>
      <rPr>
        <sz val="12"/>
        <color rgb="FF333333"/>
        <rFont val="標楷體"/>
        <family val="4"/>
        <charset val="136"/>
      </rPr>
      <t>小計</t>
    </r>
    <phoneticPr fontId="4" type="noConversion"/>
  </si>
  <si>
    <r>
      <rPr>
        <b/>
        <sz val="14"/>
        <rFont val="標楷體"/>
        <family val="4"/>
        <charset val="136"/>
      </rPr>
      <t>本計畫合計實際支領獎學金總人月數為</t>
    </r>
    <phoneticPr fontId="4" type="noConversion"/>
  </si>
  <si>
    <r>
      <t>45.10</t>
    </r>
    <r>
      <rPr>
        <b/>
        <sz val="14"/>
        <rFont val="標楷體"/>
        <family val="4"/>
        <charset val="136"/>
      </rPr>
      <t>人月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共</t>
    </r>
    <r>
      <rPr>
        <b/>
        <sz val="14"/>
        <rFont val="Times New Roman"/>
        <family val="1"/>
      </rPr>
      <t>8</t>
    </r>
    <r>
      <rPr>
        <b/>
        <sz val="14"/>
        <rFont val="標楷體"/>
        <family val="4"/>
        <charset val="136"/>
      </rPr>
      <t>人</t>
    </r>
    <r>
      <rPr>
        <b/>
        <sz val="14"/>
        <rFont val="Times New Roman"/>
        <family val="1"/>
      </rPr>
      <t>)</t>
    </r>
    <phoneticPr fontId="4" type="noConversion"/>
  </si>
  <si>
    <t>核定金額</t>
    <phoneticPr fontId="4" type="noConversion"/>
  </si>
  <si>
    <t>支用金額</t>
    <phoneticPr fontId="4" type="noConversion"/>
  </si>
  <si>
    <r>
      <rPr>
        <b/>
        <sz val="12"/>
        <color rgb="FF333333"/>
        <rFont val="標楷體"/>
        <family val="4"/>
        <charset val="136"/>
      </rPr>
      <t>備註</t>
    </r>
    <r>
      <rPr>
        <b/>
        <sz val="12"/>
        <color rgb="FF333333"/>
        <rFont val="Times New Roman"/>
        <family val="1"/>
      </rPr>
      <t>:
1.</t>
    </r>
    <r>
      <rPr>
        <b/>
        <sz val="12"/>
        <color rgb="FF333333"/>
        <rFont val="標楷體"/>
        <family val="4"/>
        <charset val="136"/>
      </rPr>
      <t>個別型與整合型計畫之獎學金，每人月均以</t>
    </r>
    <r>
      <rPr>
        <b/>
        <sz val="12"/>
        <color rgb="FF333333"/>
        <rFont val="Times New Roman"/>
        <family val="1"/>
      </rPr>
      <t>15,000</t>
    </r>
    <r>
      <rPr>
        <b/>
        <sz val="12"/>
        <color rgb="FF333333"/>
        <rFont val="標楷體"/>
        <family val="4"/>
        <charset val="136"/>
      </rPr>
      <t>元為上限，無論蹲點期間長短，每人最多可支領上限為</t>
    </r>
    <r>
      <rPr>
        <b/>
        <sz val="12"/>
        <color rgb="FF333333"/>
        <rFont val="Times New Roman"/>
        <family val="1"/>
      </rPr>
      <t>6</t>
    </r>
    <r>
      <rPr>
        <b/>
        <sz val="12"/>
        <color rgb="FF333333"/>
        <rFont val="標楷體"/>
        <family val="4"/>
        <charset val="136"/>
      </rPr>
      <t xml:space="preserve">個月。
</t>
    </r>
    <r>
      <rPr>
        <b/>
        <sz val="12"/>
        <color rgb="FF333333"/>
        <rFont val="Times New Roman"/>
        <family val="1"/>
      </rPr>
      <t>2.</t>
    </r>
    <r>
      <rPr>
        <b/>
        <sz val="12"/>
        <color rgb="FF333333"/>
        <rFont val="標楷體"/>
        <family val="4"/>
        <charset val="136"/>
      </rPr>
      <t>整合型計畫需再另提供</t>
    </r>
    <r>
      <rPr>
        <b/>
        <sz val="12"/>
        <color rgb="FF333333"/>
        <rFont val="Times New Roman"/>
        <family val="1"/>
      </rPr>
      <t>"</t>
    </r>
    <r>
      <rPr>
        <b/>
        <sz val="12"/>
        <color rgb="FF333333"/>
        <rFont val="標楷體"/>
        <family val="4"/>
        <charset val="136"/>
      </rPr>
      <t>整合型經費執行報告表</t>
    </r>
    <r>
      <rPr>
        <b/>
        <sz val="12"/>
        <color rgb="FF333333"/>
        <rFont val="Times New Roman"/>
        <family val="1"/>
      </rPr>
      <t>"</t>
    </r>
    <r>
      <rPr>
        <b/>
        <sz val="12"/>
        <color rgb="FF333333"/>
        <rFont val="標楷體"/>
        <family val="4"/>
        <charset val="136"/>
      </rPr>
      <t xml:space="preserve">；個別型計畫則無須提供。
</t>
    </r>
    <r>
      <rPr>
        <b/>
        <sz val="12"/>
        <color rgb="FF333333"/>
        <rFont val="Times New Roman"/>
        <family val="1"/>
      </rPr>
      <t>3.</t>
    </r>
    <r>
      <rPr>
        <b/>
        <sz val="12"/>
        <color rgb="FF333333"/>
        <rFont val="標楷體"/>
        <family val="4"/>
        <charset val="136"/>
      </rPr>
      <t>本計畫未執行項目經費結餘款應繳回本部；若執行率未達</t>
    </r>
    <r>
      <rPr>
        <b/>
        <sz val="12"/>
        <color rgb="FF333333"/>
        <rFont val="Times New Roman"/>
        <family val="1"/>
      </rPr>
      <t>80%</t>
    </r>
    <r>
      <rPr>
        <b/>
        <sz val="12"/>
        <color rgb="FF333333"/>
        <rFont val="標楷體"/>
        <family val="4"/>
        <charset val="136"/>
      </rPr>
      <t>者，需說明於經費收支結算表中。</t>
    </r>
    <phoneticPr fontId="4" type="noConversion"/>
  </si>
  <si>
    <t>以上編號1~3共計3位，為本校個別型計畫所有學員名冊資料</t>
    <phoneticPr fontId="4" type="noConversion"/>
  </si>
  <si>
    <t>以上編號4~8共計5位，為本校整合型計畫所有學員名冊資料</t>
    <phoneticPr fontId="4" type="noConversion"/>
  </si>
  <si>
    <t>來臺蹲點人月數</t>
    <phoneticPr fontId="4" type="noConversion"/>
  </si>
  <si>
    <r>
      <rPr>
        <b/>
        <sz val="12"/>
        <color rgb="FFFF0000"/>
        <rFont val="標楷體"/>
        <family val="4"/>
        <charset val="136"/>
      </rPr>
      <t>支領</t>
    </r>
    <r>
      <rPr>
        <b/>
        <sz val="12"/>
        <color rgb="FFFF0000"/>
        <rFont val="Times New Roman"/>
        <family val="1"/>
      </rPr>
      <t xml:space="preserve">TEEP
</t>
    </r>
    <r>
      <rPr>
        <b/>
        <sz val="12"/>
        <color rgb="FFFF0000"/>
        <rFont val="標楷體"/>
        <family val="4"/>
        <charset val="136"/>
      </rPr>
      <t>獎學金
人月數</t>
    </r>
    <phoneticPr fontId="4" type="noConversion"/>
  </si>
  <si>
    <r>
      <rPr>
        <b/>
        <sz val="12"/>
        <color rgb="FFFF0000"/>
        <rFont val="標楷體"/>
        <family val="4"/>
        <charset val="136"/>
      </rPr>
      <t>學員在臺蹲點期間</t>
    </r>
    <phoneticPr fontId="4" type="noConversion"/>
  </si>
  <si>
    <r>
      <t>36.70</t>
    </r>
    <r>
      <rPr>
        <b/>
        <sz val="14"/>
        <color rgb="FFFF0000"/>
        <rFont val="標楷體"/>
        <family val="4"/>
        <charset val="136"/>
      </rPr>
      <t>人月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標楷體"/>
        <family val="4"/>
        <charset val="136"/>
      </rPr>
      <t>共</t>
    </r>
    <r>
      <rPr>
        <b/>
        <sz val="14"/>
        <color rgb="FFFF0000"/>
        <rFont val="Times New Roman"/>
        <family val="1"/>
      </rPr>
      <t>8</t>
    </r>
    <r>
      <rPr>
        <b/>
        <sz val="14"/>
        <color rgb="FFFF0000"/>
        <rFont val="標楷體"/>
        <family val="4"/>
        <charset val="136"/>
      </rPr>
      <t>人</t>
    </r>
    <r>
      <rPr>
        <b/>
        <sz val="14"/>
        <color rgb="FFFF0000"/>
        <rFont val="Times New Roman"/>
        <family val="1"/>
      </rPr>
      <t>)</t>
    </r>
    <phoneticPr fontId="4" type="noConversion"/>
  </si>
  <si>
    <t>性別</t>
    <phoneticPr fontId="4" type="noConversion"/>
  </si>
  <si>
    <r>
      <rPr>
        <b/>
        <sz val="14"/>
        <rFont val="標楷體"/>
        <family val="4"/>
        <charset val="136"/>
      </rPr>
      <t>本校所有</t>
    </r>
    <r>
      <rPr>
        <b/>
        <sz val="14"/>
        <rFont val="新細明體"/>
        <family val="4"/>
        <charset val="136"/>
      </rPr>
      <t>【</t>
    </r>
    <r>
      <rPr>
        <b/>
        <sz val="14"/>
        <rFont val="微軟正黑體"/>
        <family val="4"/>
        <charset val="136"/>
      </rPr>
      <t>生源</t>
    </r>
    <r>
      <rPr>
        <b/>
        <sz val="14"/>
        <rFont val="標楷體"/>
        <family val="4"/>
        <charset val="136"/>
      </rPr>
      <t>型計畫</t>
    </r>
    <r>
      <rPr>
        <b/>
        <sz val="14"/>
        <rFont val="Times New Roman"/>
        <family val="1"/>
      </rPr>
      <t>+</t>
    </r>
    <r>
      <rPr>
        <b/>
        <sz val="14"/>
        <rFont val="微軟正黑體"/>
        <family val="1"/>
        <charset val="136"/>
      </rPr>
      <t>產學</t>
    </r>
    <r>
      <rPr>
        <b/>
        <sz val="14"/>
        <rFont val="標楷體"/>
        <family val="4"/>
        <charset val="136"/>
      </rPr>
      <t>型計畫</t>
    </r>
    <r>
      <rPr>
        <b/>
        <sz val="14"/>
        <rFont val="新細明體"/>
        <family val="4"/>
        <charset val="136"/>
      </rPr>
      <t>】</t>
    </r>
    <r>
      <rPr>
        <b/>
        <sz val="14"/>
        <rFont val="Times New Roman"/>
        <family val="1"/>
      </rPr>
      <t>=</t>
    </r>
    <r>
      <rPr>
        <b/>
        <sz val="14"/>
        <rFont val="標楷體"/>
        <family val="4"/>
        <charset val="136"/>
      </rPr>
      <t>總計</t>
    </r>
    <phoneticPr fontId="4" type="noConversion"/>
  </si>
  <si>
    <r>
      <rPr>
        <sz val="12"/>
        <rFont val="微軟正黑體"/>
        <family val="4"/>
        <charset val="136"/>
      </rPr>
      <t>生源</t>
    </r>
    <r>
      <rPr>
        <sz val="12"/>
        <rFont val="標楷體"/>
        <family val="4"/>
        <charset val="136"/>
      </rPr>
      <t>型</t>
    </r>
    <phoneticPr fontId="4" type="noConversion"/>
  </si>
  <si>
    <r>
      <rPr>
        <sz val="12"/>
        <rFont val="微軟正黑體"/>
        <family val="4"/>
        <charset val="136"/>
      </rPr>
      <t>產學</t>
    </r>
    <r>
      <rPr>
        <sz val="12"/>
        <rFont val="標楷體"/>
        <family val="4"/>
        <charset val="136"/>
      </rPr>
      <t>型</t>
    </r>
    <phoneticPr fontId="4" type="noConversion"/>
  </si>
  <si>
    <r>
      <t>ooo</t>
    </r>
    <r>
      <rPr>
        <u/>
        <sz val="16"/>
        <rFont val="標楷體"/>
        <family val="4"/>
        <charset val="136"/>
      </rPr>
      <t>年度</t>
    </r>
    <r>
      <rPr>
        <u/>
        <sz val="16"/>
        <rFont val="Times New Roman"/>
        <family val="1"/>
      </rPr>
      <t xml:space="preserve"> </t>
    </r>
    <r>
      <rPr>
        <u/>
        <sz val="16"/>
        <rFont val="微軟正黑體"/>
        <family val="1"/>
        <charset val="136"/>
      </rPr>
      <t>高雄醫學</t>
    </r>
    <r>
      <rPr>
        <u/>
        <sz val="16"/>
        <rFont val="標楷體"/>
        <family val="4"/>
        <charset val="136"/>
      </rPr>
      <t>大學</t>
    </r>
    <r>
      <rPr>
        <u/>
        <sz val="16"/>
        <rFont val="Times New Roman"/>
        <family val="1"/>
      </rPr>
      <t xml:space="preserve"> TEEP</t>
    </r>
    <r>
      <rPr>
        <u/>
        <sz val="16"/>
        <rFont val="標楷體"/>
        <family val="4"/>
        <charset val="136"/>
      </rPr>
      <t>計畫學員結案名冊</t>
    </r>
    <r>
      <rPr>
        <u/>
        <sz val="16"/>
        <rFont val="Times New Roman"/>
        <family val="1"/>
      </rPr>
      <t xml:space="preserve">     </t>
    </r>
    <r>
      <rPr>
        <u/>
        <sz val="16"/>
        <color rgb="FFFF0000"/>
        <rFont val="標楷體"/>
        <family val="4"/>
        <charset val="136"/>
      </rPr>
      <t>書寫範例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</si>
</sst>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[$NT$-404]#,##0.00;[Red]\-[$NT$-404]#,##0.00"/>
    <numFmt numFmtId="177" formatCode="_-* #,##0_-;\-* #,##0_-;_-* &quot;-&quot;??_-;_-@_-"/>
    <numFmt numFmtId="178" formatCode="0.00_);[Red]\(0.00\)"/>
    <numFmt numFmtId="179" formatCode="0_ "/>
  </numFmts>
  <fonts count="35" x14ac:knownFonts="1">
    <font>
      <sz val="12"/>
      <color rgb="FF333333"/>
      <name val="新細明體"/>
      <family val="1"/>
      <charset val="136"/>
    </font>
    <font>
      <b/>
      <i/>
      <u/>
      <sz val="12"/>
      <color rgb="FF333333"/>
      <name val="新細明體"/>
      <family val="1"/>
      <charset val="136"/>
    </font>
    <font>
      <u/>
      <sz val="12"/>
      <color rgb="FF0066CC"/>
      <name val="新細明體"/>
      <family val="1"/>
      <charset val="136"/>
    </font>
    <font>
      <b/>
      <sz val="12"/>
      <color rgb="FF333333"/>
      <name val="標楷體"/>
      <family val="4"/>
      <charset val="136"/>
    </font>
    <font>
      <sz val="9"/>
      <name val="新細明體"/>
      <family val="1"/>
      <charset val="136"/>
    </font>
    <font>
      <sz val="12"/>
      <color rgb="FF333333"/>
      <name val="Times New Roman"/>
      <family val="1"/>
    </font>
    <font>
      <sz val="12"/>
      <color rgb="FF333333"/>
      <name val="標楷體"/>
      <family val="4"/>
      <charset val="136"/>
    </font>
    <font>
      <sz val="12"/>
      <color rgb="FF333333"/>
      <name val="新細明體"/>
      <family val="1"/>
      <charset val="136"/>
    </font>
    <font>
      <u/>
      <sz val="16"/>
      <name val="標楷體"/>
      <family val="4"/>
      <charset val="136"/>
    </font>
    <font>
      <b/>
      <sz val="12"/>
      <color rgb="FF333333"/>
      <name val="Times New Roman"/>
      <family val="1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標楷體"/>
      <family val="4"/>
      <charset val="136"/>
    </font>
    <font>
      <u/>
      <sz val="16"/>
      <name val="Times New Roman"/>
      <family val="1"/>
    </font>
    <font>
      <u/>
      <sz val="12"/>
      <name val="Times New Roman"/>
      <family val="1"/>
    </font>
    <font>
      <u/>
      <sz val="16"/>
      <color rgb="FFFF0000"/>
      <name val="標楷體"/>
      <family val="4"/>
      <charset val="136"/>
    </font>
    <font>
      <b/>
      <sz val="14"/>
      <name val="新細明體"/>
      <family val="4"/>
      <charset val="136"/>
    </font>
    <font>
      <b/>
      <sz val="14"/>
      <name val="Times New Roman"/>
      <family val="4"/>
      <charset val="136"/>
    </font>
    <font>
      <b/>
      <sz val="12"/>
      <color rgb="FFFF0000"/>
      <name val="Times New Roman"/>
      <family val="1"/>
    </font>
    <font>
      <b/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標楷體"/>
      <family val="4"/>
      <charset val="136"/>
    </font>
    <font>
      <sz val="12"/>
      <color rgb="FF333333"/>
      <name val="細明體"/>
      <family val="1"/>
      <charset val="136"/>
    </font>
    <font>
      <u/>
      <sz val="16"/>
      <name val="Times New Roman"/>
      <family val="4"/>
    </font>
    <font>
      <u/>
      <sz val="16"/>
      <name val="微軟正黑體"/>
      <family val="1"/>
      <charset val="136"/>
    </font>
    <font>
      <b/>
      <sz val="14"/>
      <name val="微軟正黑體"/>
      <family val="4"/>
      <charset val="136"/>
    </font>
    <font>
      <b/>
      <sz val="14"/>
      <name val="微軟正黑體"/>
      <family val="1"/>
      <charset val="136"/>
    </font>
    <font>
      <sz val="12"/>
      <name val="微軟正黑體"/>
      <family val="4"/>
      <charset val="136"/>
    </font>
    <font>
      <sz val="12"/>
      <name val="Times New Roman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4" tint="0.79998168889431442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2" fillId="0" borderId="0" applyBorder="0" applyProtection="0">
      <alignment vertical="center"/>
    </xf>
    <xf numFmtId="176" fontId="1" fillId="0" borderId="0" applyBorder="0" applyProtection="0">
      <alignment vertical="center"/>
    </xf>
    <xf numFmtId="0" fontId="2" fillId="0" borderId="0" applyNumberFormat="0" applyBorder="0" applyProtection="0">
      <alignment vertical="center"/>
    </xf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2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7" fontId="12" fillId="0" borderId="1" xfId="4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77" fontId="12" fillId="0" borderId="1" xfId="4" applyNumberFormat="1" applyFont="1" applyBorder="1" applyAlignment="1">
      <alignment horizontal="left" vertical="center"/>
    </xf>
    <xf numFmtId="178" fontId="12" fillId="0" borderId="0" xfId="4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78" fontId="16" fillId="3" borderId="3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left" vertical="center" wrapText="1"/>
    </xf>
    <xf numFmtId="2" fontId="23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177" fontId="12" fillId="0" borderId="6" xfId="4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0" fontId="12" fillId="0" borderId="1" xfId="5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1" applyFont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2" fontId="23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29" fillId="0" borderId="0" xfId="1" applyFont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</cellXfs>
  <cellStyles count="6">
    <cellStyle name="Excel_BuiltIn_Hyperlink" xfId="3" xr:uid="{00000000-0005-0000-0000-000000000000}"/>
    <cellStyle name="一般" xfId="0" builtinId="0"/>
    <cellStyle name="千分位" xfId="4" builtinId="3"/>
    <cellStyle name="百分比" xfId="5" builtinId="5"/>
    <cellStyle name="超連結" xfId="1" builtinId="8"/>
    <cellStyle name="說明文字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AAAD"/>
      <rgbColor rgb="FFC0C0C0"/>
      <rgbColor rgb="FF808080"/>
      <rgbColor rgb="FF9999FF"/>
      <rgbColor rgb="FF993366"/>
      <rgbColor rgb="FFFFFFCC"/>
      <rgbColor rgb="FFDAEEF3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2283;&#31435;&#20013;&#27491;&#22823;&#23416;TEEP@Asiaplus&#35336;&#30059;&#23416;&#21729;&#32080;&#26696;&#21517;&#20874;(&#32317;&#34920;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zoomScale="70" zoomScaleNormal="70" workbookViewId="0">
      <selection sqref="A1:M1"/>
    </sheetView>
  </sheetViews>
  <sheetFormatPr defaultColWidth="9" defaultRowHeight="15.5" x14ac:dyDescent="0.4"/>
  <cols>
    <col min="1" max="1" width="7.7265625" style="7" customWidth="1"/>
    <col min="2" max="2" width="19.08984375" style="42" customWidth="1"/>
    <col min="3" max="3" width="6.7265625" style="42" bestFit="1" customWidth="1"/>
    <col min="4" max="4" width="13.08984375" style="7" customWidth="1"/>
    <col min="5" max="5" width="23.36328125" style="42" customWidth="1"/>
    <col min="6" max="6" width="26.08984375" style="42" customWidth="1"/>
    <col min="7" max="7" width="12.36328125" style="7" customWidth="1"/>
    <col min="8" max="8" width="11.90625" style="7" customWidth="1"/>
    <col min="9" max="9" width="20.7265625" style="12" customWidth="1"/>
    <col min="10" max="10" width="15.7265625" style="7" customWidth="1"/>
    <col min="11" max="11" width="18.08984375" style="1" customWidth="1"/>
    <col min="12" max="12" width="11.453125" style="11" customWidth="1"/>
    <col min="13" max="13" width="37.36328125" style="1" customWidth="1"/>
    <col min="14" max="1029" width="10.6328125" style="1" customWidth="1"/>
    <col min="1030" max="16384" width="9" style="1"/>
  </cols>
  <sheetData>
    <row r="1" spans="1:13" ht="24.65" customHeight="1" x14ac:dyDescent="0.4">
      <c r="A1" s="88" t="s">
        <v>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5.5" customHeight="1" x14ac:dyDescent="0.4">
      <c r="A2" s="78" t="s">
        <v>10</v>
      </c>
      <c r="B2" s="80" t="s">
        <v>11</v>
      </c>
      <c r="C2" s="52" t="s">
        <v>35</v>
      </c>
      <c r="D2" s="80" t="s">
        <v>12</v>
      </c>
      <c r="E2" s="80" t="s">
        <v>13</v>
      </c>
      <c r="F2" s="80"/>
      <c r="G2" s="84" t="s">
        <v>33</v>
      </c>
      <c r="H2" s="84"/>
      <c r="I2" s="85"/>
      <c r="J2" s="81" t="s">
        <v>14</v>
      </c>
      <c r="K2" s="81"/>
      <c r="L2" s="82" t="s">
        <v>32</v>
      </c>
      <c r="M2" s="83" t="s">
        <v>21</v>
      </c>
    </row>
    <row r="3" spans="1:13" ht="70.5" customHeight="1" x14ac:dyDescent="0.4">
      <c r="A3" s="79"/>
      <c r="B3" s="80"/>
      <c r="C3" s="52"/>
      <c r="D3" s="80"/>
      <c r="E3" s="37" t="s">
        <v>15</v>
      </c>
      <c r="F3" s="37" t="s">
        <v>16</v>
      </c>
      <c r="G3" s="86" t="s">
        <v>17</v>
      </c>
      <c r="H3" s="87"/>
      <c r="I3" s="38" t="s">
        <v>22</v>
      </c>
      <c r="J3" s="39" t="s">
        <v>18</v>
      </c>
      <c r="K3" s="40" t="s">
        <v>19</v>
      </c>
      <c r="L3" s="82"/>
      <c r="M3" s="83"/>
    </row>
    <row r="4" spans="1:13" ht="90.75" customHeight="1" x14ac:dyDescent="0.4">
      <c r="A4" s="36">
        <v>1</v>
      </c>
      <c r="B4" s="3" t="s">
        <v>8</v>
      </c>
      <c r="C4" s="48"/>
      <c r="D4" s="4" t="s">
        <v>8</v>
      </c>
      <c r="E4" s="3" t="s">
        <v>8</v>
      </c>
      <c r="F4" s="3" t="s">
        <v>8</v>
      </c>
      <c r="G4" s="13">
        <v>43739</v>
      </c>
      <c r="H4" s="13">
        <v>43905</v>
      </c>
      <c r="I4" s="8">
        <f>DATEDIF(G4,H4,"d")/30</f>
        <v>5.5333333333333332</v>
      </c>
      <c r="J4" s="4" t="s">
        <v>8</v>
      </c>
      <c r="K4" s="4" t="s">
        <v>8</v>
      </c>
      <c r="L4" s="10">
        <v>3</v>
      </c>
      <c r="M4" s="3" t="s">
        <v>9</v>
      </c>
    </row>
    <row r="5" spans="1:13" ht="59.25" customHeight="1" x14ac:dyDescent="0.4">
      <c r="A5" s="36">
        <f>1+A4</f>
        <v>2</v>
      </c>
      <c r="B5" s="3" t="s">
        <v>8</v>
      </c>
      <c r="C5" s="48"/>
      <c r="D5" s="4" t="s">
        <v>8</v>
      </c>
      <c r="E5" s="3" t="s">
        <v>8</v>
      </c>
      <c r="F5" s="3" t="s">
        <v>8</v>
      </c>
      <c r="G5" s="13">
        <v>43800</v>
      </c>
      <c r="H5" s="13">
        <v>43941</v>
      </c>
      <c r="I5" s="8">
        <f t="shared" ref="I5:I7" si="0">DATEDIF(G5,H5,"d")/30</f>
        <v>4.7</v>
      </c>
      <c r="J5" s="4" t="s">
        <v>8</v>
      </c>
      <c r="K5" s="4" t="s">
        <v>8</v>
      </c>
      <c r="L5" s="10">
        <v>4.7</v>
      </c>
      <c r="M5" s="3" t="s">
        <v>9</v>
      </c>
    </row>
    <row r="6" spans="1:13" ht="35.25" customHeight="1" x14ac:dyDescent="0.4">
      <c r="A6" s="65">
        <f>1+A5</f>
        <v>3</v>
      </c>
      <c r="B6" s="3" t="s">
        <v>8</v>
      </c>
      <c r="C6" s="3"/>
      <c r="D6" s="4" t="s">
        <v>8</v>
      </c>
      <c r="E6" s="3" t="s">
        <v>8</v>
      </c>
      <c r="F6" s="3" t="s">
        <v>8</v>
      </c>
      <c r="G6" s="13">
        <v>43831</v>
      </c>
      <c r="H6" s="13">
        <v>43920</v>
      </c>
      <c r="I6" s="8">
        <f t="shared" si="0"/>
        <v>2.9666666666666668</v>
      </c>
      <c r="J6" s="67" t="s">
        <v>7</v>
      </c>
      <c r="K6" s="67" t="s">
        <v>7</v>
      </c>
      <c r="L6" s="69">
        <v>5</v>
      </c>
      <c r="M6" s="54" t="s">
        <v>9</v>
      </c>
    </row>
    <row r="7" spans="1:13" ht="36" customHeight="1" x14ac:dyDescent="0.4">
      <c r="A7" s="66"/>
      <c r="B7" s="3" t="s">
        <v>8</v>
      </c>
      <c r="C7" s="3"/>
      <c r="D7" s="4" t="s">
        <v>8</v>
      </c>
      <c r="E7" s="3" t="s">
        <v>8</v>
      </c>
      <c r="F7" s="3" t="s">
        <v>8</v>
      </c>
      <c r="G7" s="13">
        <v>43941</v>
      </c>
      <c r="H7" s="13">
        <v>44002</v>
      </c>
      <c r="I7" s="8">
        <f t="shared" si="0"/>
        <v>2.0333333333333332</v>
      </c>
      <c r="J7" s="68"/>
      <c r="K7" s="68"/>
      <c r="L7" s="70"/>
      <c r="M7" s="55"/>
    </row>
    <row r="8" spans="1:13" ht="22.5" customHeight="1" x14ac:dyDescent="0.4">
      <c r="A8" s="56" t="s">
        <v>23</v>
      </c>
      <c r="B8" s="57"/>
      <c r="C8" s="57"/>
      <c r="D8" s="57"/>
      <c r="E8" s="57"/>
      <c r="F8" s="57"/>
      <c r="G8" s="57"/>
      <c r="H8" s="58"/>
      <c r="I8" s="8">
        <f>SUM(I4:I7)</f>
        <v>15.233333333333334</v>
      </c>
      <c r="J8" s="35"/>
      <c r="K8" s="35"/>
      <c r="L8" s="8">
        <f>SUM(L4:L7)</f>
        <v>12.7</v>
      </c>
      <c r="M8" s="34"/>
    </row>
    <row r="9" spans="1:13" ht="22.5" customHeight="1" x14ac:dyDescent="0.4">
      <c r="A9" s="59" t="s">
        <v>29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45" customHeight="1" x14ac:dyDescent="0.4">
      <c r="A10" s="36">
        <f>1+A6</f>
        <v>4</v>
      </c>
      <c r="B10" s="3" t="s">
        <v>8</v>
      </c>
      <c r="C10" s="3"/>
      <c r="D10" s="4" t="s">
        <v>8</v>
      </c>
      <c r="E10" s="3" t="s">
        <v>8</v>
      </c>
      <c r="F10" s="3" t="s">
        <v>8</v>
      </c>
      <c r="G10" s="13">
        <v>43863</v>
      </c>
      <c r="H10" s="13">
        <v>43982</v>
      </c>
      <c r="I10" s="8">
        <f t="shared" ref="I10:I14" si="1">DATEDIF(G10,H10,"d")/30</f>
        <v>3.9666666666666668</v>
      </c>
      <c r="J10" s="4" t="s">
        <v>8</v>
      </c>
      <c r="K10" s="4" t="s">
        <v>8</v>
      </c>
      <c r="L10" s="10">
        <v>3</v>
      </c>
      <c r="M10" s="3" t="s">
        <v>9</v>
      </c>
    </row>
    <row r="11" spans="1:13" ht="53.25" customHeight="1" x14ac:dyDescent="0.4">
      <c r="A11" s="36">
        <f>1+A10</f>
        <v>5</v>
      </c>
      <c r="B11" s="3" t="s">
        <v>8</v>
      </c>
      <c r="C11" s="3"/>
      <c r="D11" s="4" t="s">
        <v>8</v>
      </c>
      <c r="E11" s="3" t="s">
        <v>8</v>
      </c>
      <c r="F11" s="3" t="s">
        <v>8</v>
      </c>
      <c r="G11" s="13">
        <v>43866</v>
      </c>
      <c r="H11" s="13">
        <v>44119</v>
      </c>
      <c r="I11" s="8">
        <f t="shared" si="1"/>
        <v>8.4333333333333336</v>
      </c>
      <c r="J11" s="4" t="s">
        <v>8</v>
      </c>
      <c r="K11" s="4" t="s">
        <v>8</v>
      </c>
      <c r="L11" s="10">
        <v>6</v>
      </c>
      <c r="M11" s="3" t="s">
        <v>9</v>
      </c>
    </row>
    <row r="12" spans="1:13" ht="53.25" customHeight="1" x14ac:dyDescent="0.4">
      <c r="A12" s="36">
        <f>1+A11</f>
        <v>6</v>
      </c>
      <c r="B12" s="3" t="s">
        <v>8</v>
      </c>
      <c r="C12" s="3"/>
      <c r="D12" s="4" t="s">
        <v>8</v>
      </c>
      <c r="E12" s="3" t="s">
        <v>8</v>
      </c>
      <c r="F12" s="3" t="s">
        <v>8</v>
      </c>
      <c r="G12" s="13">
        <v>43862</v>
      </c>
      <c r="H12" s="13">
        <v>44015</v>
      </c>
      <c r="I12" s="8">
        <f t="shared" si="1"/>
        <v>5.0999999999999996</v>
      </c>
      <c r="J12" s="4" t="s">
        <v>8</v>
      </c>
      <c r="K12" s="4" t="s">
        <v>8</v>
      </c>
      <c r="L12" s="10">
        <v>4</v>
      </c>
      <c r="M12" s="3" t="s">
        <v>9</v>
      </c>
    </row>
    <row r="13" spans="1:13" ht="45.75" customHeight="1" x14ac:dyDescent="0.4">
      <c r="A13" s="36">
        <f>1+A12</f>
        <v>7</v>
      </c>
      <c r="B13" s="3" t="s">
        <v>8</v>
      </c>
      <c r="C13" s="3"/>
      <c r="D13" s="4" t="s">
        <v>8</v>
      </c>
      <c r="E13" s="3" t="s">
        <v>8</v>
      </c>
      <c r="F13" s="3" t="s">
        <v>8</v>
      </c>
      <c r="G13" s="13">
        <v>43869</v>
      </c>
      <c r="H13" s="13">
        <v>44074</v>
      </c>
      <c r="I13" s="8">
        <f t="shared" si="1"/>
        <v>6.833333333333333</v>
      </c>
      <c r="J13" s="4" t="s">
        <v>8</v>
      </c>
      <c r="K13" s="4" t="s">
        <v>8</v>
      </c>
      <c r="L13" s="10">
        <v>6</v>
      </c>
      <c r="M13" s="3" t="s">
        <v>9</v>
      </c>
    </row>
    <row r="14" spans="1:13" ht="56.25" customHeight="1" x14ac:dyDescent="0.4">
      <c r="A14" s="36">
        <f>1+A13</f>
        <v>8</v>
      </c>
      <c r="B14" s="3" t="s">
        <v>8</v>
      </c>
      <c r="C14" s="3"/>
      <c r="D14" s="4" t="s">
        <v>8</v>
      </c>
      <c r="E14" s="3" t="s">
        <v>8</v>
      </c>
      <c r="F14" s="3" t="s">
        <v>8</v>
      </c>
      <c r="G14" s="13">
        <v>43867</v>
      </c>
      <c r="H14" s="13">
        <v>44033</v>
      </c>
      <c r="I14" s="8">
        <f t="shared" si="1"/>
        <v>5.5333333333333332</v>
      </c>
      <c r="J14" s="4" t="s">
        <v>8</v>
      </c>
      <c r="K14" s="4" t="s">
        <v>8</v>
      </c>
      <c r="L14" s="10">
        <v>5</v>
      </c>
      <c r="M14" s="3" t="s">
        <v>9</v>
      </c>
    </row>
    <row r="15" spans="1:13" ht="25.5" customHeight="1" x14ac:dyDescent="0.4">
      <c r="A15" s="56" t="s">
        <v>23</v>
      </c>
      <c r="B15" s="57"/>
      <c r="C15" s="57"/>
      <c r="D15" s="57"/>
      <c r="E15" s="57"/>
      <c r="F15" s="57"/>
      <c r="G15" s="57"/>
      <c r="H15" s="58"/>
      <c r="I15" s="8">
        <f>SUM(I10:I14)</f>
        <v>29.866666666666667</v>
      </c>
      <c r="J15" s="4"/>
      <c r="K15" s="2"/>
      <c r="L15" s="8">
        <f>SUM(L10:L14)</f>
        <v>24</v>
      </c>
      <c r="M15" s="5"/>
    </row>
    <row r="16" spans="1:13" ht="25.5" customHeight="1" x14ac:dyDescent="0.4">
      <c r="A16" s="59" t="s">
        <v>30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1"/>
    </row>
    <row r="17" spans="1:13" ht="25.5" customHeight="1" x14ac:dyDescent="0.4">
      <c r="A17" s="63" t="s">
        <v>36</v>
      </c>
      <c r="B17" s="64"/>
      <c r="C17" s="64"/>
      <c r="D17" s="64"/>
      <c r="E17" s="64"/>
      <c r="F17" s="64"/>
      <c r="G17" s="64"/>
      <c r="H17" s="64"/>
      <c r="I17" s="14">
        <f>I8+I15</f>
        <v>45.1</v>
      </c>
      <c r="J17" s="15"/>
      <c r="K17" s="16"/>
      <c r="L17" s="14">
        <f>L8+L15</f>
        <v>36.700000000000003</v>
      </c>
      <c r="M17" s="17"/>
    </row>
    <row r="18" spans="1:13" ht="24" customHeight="1" x14ac:dyDescent="0.4">
      <c r="A18" s="62" t="s">
        <v>20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18" t="s">
        <v>25</v>
      </c>
    </row>
    <row r="19" spans="1:13" ht="24" customHeight="1" x14ac:dyDescent="0.4">
      <c r="A19" s="62" t="s">
        <v>24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46" t="s">
        <v>34</v>
      </c>
    </row>
    <row r="20" spans="1:13" x14ac:dyDescent="0.4">
      <c r="A20" s="76"/>
      <c r="B20" s="76"/>
      <c r="C20" s="76"/>
      <c r="D20" s="76"/>
      <c r="E20" s="76"/>
      <c r="F20" s="76"/>
      <c r="G20" s="76"/>
      <c r="H20" s="19"/>
      <c r="I20" s="20"/>
      <c r="J20" s="21"/>
      <c r="K20" s="22"/>
      <c r="L20" s="23"/>
      <c r="M20" s="22"/>
    </row>
    <row r="21" spans="1:13" ht="17" x14ac:dyDescent="0.4">
      <c r="A21" s="75" t="s">
        <v>0</v>
      </c>
      <c r="B21" s="75"/>
      <c r="C21" s="75"/>
      <c r="D21" s="75"/>
      <c r="E21" s="75"/>
      <c r="F21" s="75"/>
      <c r="G21" s="75"/>
      <c r="H21" s="75"/>
      <c r="I21" s="24"/>
      <c r="J21" s="24"/>
      <c r="K21" s="25"/>
      <c r="L21" s="26"/>
      <c r="M21" s="25"/>
    </row>
    <row r="22" spans="1:13" ht="30" customHeight="1" x14ac:dyDescent="0.4">
      <c r="A22" s="72" t="s">
        <v>1</v>
      </c>
      <c r="B22" s="51" t="s">
        <v>2</v>
      </c>
      <c r="C22" s="51"/>
      <c r="D22" s="51"/>
      <c r="E22" s="51" t="s">
        <v>3</v>
      </c>
      <c r="F22" s="51"/>
      <c r="G22" s="51" t="s">
        <v>4</v>
      </c>
      <c r="H22" s="72" t="s">
        <v>5</v>
      </c>
      <c r="I22" s="27"/>
      <c r="J22" s="41"/>
      <c r="K22" s="25"/>
      <c r="L22" s="26"/>
      <c r="M22" s="25"/>
    </row>
    <row r="23" spans="1:13" ht="17" x14ac:dyDescent="0.4">
      <c r="A23" s="72"/>
      <c r="B23" s="29" t="s">
        <v>31</v>
      </c>
      <c r="C23" s="73" t="s">
        <v>26</v>
      </c>
      <c r="D23" s="74"/>
      <c r="E23" s="29" t="s">
        <v>31</v>
      </c>
      <c r="F23" s="29" t="s">
        <v>27</v>
      </c>
      <c r="G23" s="51"/>
      <c r="H23" s="51"/>
      <c r="I23" s="27"/>
      <c r="J23" s="41"/>
      <c r="K23" s="25"/>
      <c r="L23" s="26"/>
      <c r="M23" s="25"/>
    </row>
    <row r="24" spans="1:13" ht="17" x14ac:dyDescent="0.4">
      <c r="A24" s="89" t="s">
        <v>37</v>
      </c>
      <c r="B24" s="28">
        <v>20</v>
      </c>
      <c r="C24" s="50"/>
      <c r="D24" s="49">
        <f>B24*15000</f>
        <v>300000</v>
      </c>
      <c r="E24" s="31">
        <v>12.7</v>
      </c>
      <c r="F24" s="32">
        <f>12.7*15000</f>
        <v>190500</v>
      </c>
      <c r="G24" s="30">
        <f>D24-F24</f>
        <v>109500</v>
      </c>
      <c r="H24" s="71">
        <f>F26/D26</f>
        <v>0.53245230769230767</v>
      </c>
      <c r="I24" s="33"/>
      <c r="J24" s="41"/>
      <c r="K24" s="25"/>
      <c r="L24" s="26"/>
      <c r="M24" s="25"/>
    </row>
    <row r="25" spans="1:13" ht="17" x14ac:dyDescent="0.4">
      <c r="A25" s="89" t="s">
        <v>38</v>
      </c>
      <c r="B25" s="28">
        <v>25</v>
      </c>
      <c r="C25" s="50"/>
      <c r="D25" s="49">
        <f>B25*40000</f>
        <v>1000000</v>
      </c>
      <c r="E25" s="31">
        <v>24</v>
      </c>
      <c r="F25" s="32">
        <v>501688</v>
      </c>
      <c r="G25" s="30">
        <f>D25-F25</f>
        <v>498312</v>
      </c>
      <c r="H25" s="71"/>
      <c r="I25" s="33"/>
      <c r="J25" s="41"/>
      <c r="K25" s="25"/>
      <c r="L25" s="26"/>
      <c r="M25" s="25"/>
    </row>
    <row r="26" spans="1:13" ht="17" x14ac:dyDescent="0.4">
      <c r="A26" s="28" t="s">
        <v>6</v>
      </c>
      <c r="B26" s="28">
        <v>40</v>
      </c>
      <c r="C26" s="50"/>
      <c r="D26" s="49">
        <f>SUM(D24:D25)</f>
        <v>1300000</v>
      </c>
      <c r="E26" s="47">
        <v>36.700000000000003</v>
      </c>
      <c r="F26" s="30">
        <f>SUM(F24:F25)</f>
        <v>692188</v>
      </c>
      <c r="G26" s="30">
        <f>SUM(G24:G25)</f>
        <v>607812</v>
      </c>
      <c r="H26" s="71"/>
      <c r="I26" s="33"/>
      <c r="J26" s="41"/>
      <c r="K26" s="25"/>
      <c r="L26" s="26"/>
      <c r="M26" s="25"/>
    </row>
    <row r="27" spans="1:13" ht="125.25" customHeight="1" x14ac:dyDescent="0.4">
      <c r="A27" s="53" t="s">
        <v>28</v>
      </c>
      <c r="B27" s="53"/>
      <c r="C27" s="53"/>
      <c r="D27" s="53"/>
      <c r="E27" s="53"/>
      <c r="F27" s="53"/>
      <c r="G27" s="53"/>
      <c r="H27" s="53"/>
      <c r="I27" s="9"/>
      <c r="J27" s="6"/>
    </row>
    <row r="34" spans="7:11" x14ac:dyDescent="0.4">
      <c r="K34" s="43"/>
    </row>
    <row r="36" spans="7:11" ht="87.4" customHeight="1" x14ac:dyDescent="0.4">
      <c r="G36" s="44"/>
      <c r="H36" s="44"/>
      <c r="I36" s="45"/>
      <c r="K36" s="43"/>
    </row>
    <row r="37" spans="7:11" x14ac:dyDescent="0.4">
      <c r="K37" s="43"/>
    </row>
    <row r="40" spans="7:11" x14ac:dyDescent="0.4">
      <c r="K40" s="43"/>
    </row>
  </sheetData>
  <mergeCells count="33">
    <mergeCell ref="A18:L18"/>
    <mergeCell ref="G2:I2"/>
    <mergeCell ref="G3:H3"/>
    <mergeCell ref="J6:J7"/>
    <mergeCell ref="A1:M1"/>
    <mergeCell ref="A2:A3"/>
    <mergeCell ref="B2:B3"/>
    <mergeCell ref="D2:D3"/>
    <mergeCell ref="E2:F2"/>
    <mergeCell ref="J2:K2"/>
    <mergeCell ref="L2:L3"/>
    <mergeCell ref="M2:M3"/>
    <mergeCell ref="A22:A23"/>
    <mergeCell ref="C23:D23"/>
    <mergeCell ref="H22:H23"/>
    <mergeCell ref="A21:H21"/>
    <mergeCell ref="A20:G20"/>
    <mergeCell ref="G22:G23"/>
    <mergeCell ref="C2:C3"/>
    <mergeCell ref="A27:H27"/>
    <mergeCell ref="M6:M7"/>
    <mergeCell ref="A8:H8"/>
    <mergeCell ref="A9:M9"/>
    <mergeCell ref="A19:L19"/>
    <mergeCell ref="A17:H17"/>
    <mergeCell ref="A15:H15"/>
    <mergeCell ref="A16:M16"/>
    <mergeCell ref="A6:A7"/>
    <mergeCell ref="K6:K7"/>
    <mergeCell ref="L6:L7"/>
    <mergeCell ref="H24:H26"/>
    <mergeCell ref="B22:D22"/>
    <mergeCell ref="E22:F22"/>
  </mergeCells>
  <phoneticPr fontId="4" type="noConversion"/>
  <hyperlinks>
    <hyperlink ref="A1" r:id="rId1" display="國立中正大學TEEP@Asiaplus計畫學員結案名冊(總表)" xr:uid="{00000000-0004-0000-0000-000000000000}"/>
  </hyperlinks>
  <printOptions horizontalCentered="1"/>
  <pageMargins left="0" right="0" top="0.15748031496062992" bottom="0.27559055118110237" header="0" footer="0"/>
  <pageSetup paperSize="9" scale="54" firstPageNumber="0" pageOrder="overThenDown" orientation="landscape" r:id="rId2"/>
  <headerFooter>
    <oddFooter>&amp;C&amp;"細明體,標準"&amp;10&amp;P/&amp;N&amp;R&amp;D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學員結案名冊</vt:lpstr>
      <vt:lpstr>學員結案名冊!Print_Titles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at CCU</dc:creator>
  <cp:lastModifiedBy>user</cp:lastModifiedBy>
  <cp:revision>20</cp:revision>
  <cp:lastPrinted>2020-10-20T07:13:22Z</cp:lastPrinted>
  <dcterms:created xsi:type="dcterms:W3CDTF">2019-02-21T12:15:02Z</dcterms:created>
  <dcterms:modified xsi:type="dcterms:W3CDTF">2024-11-20T02:30:52Z</dcterms:modified>
  <dc:language>zh-TW</dc:language>
</cp:coreProperties>
</file>